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fan/Desktop/"/>
    </mc:Choice>
  </mc:AlternateContent>
  <xr:revisionPtr revIDLastSave="0" documentId="13_ncr:1_{659D0C11-F718-D041-87B4-C65867A904CE}" xr6:coauthVersionLast="47" xr6:coauthVersionMax="47" xr10:uidLastSave="{00000000-0000-0000-0000-000000000000}"/>
  <bookViews>
    <workbookView xWindow="6720" yWindow="940" windowWidth="27640" windowHeight="18280" xr2:uid="{493E5B7A-93E1-4247-BDF2-15C5FFAD18F1}"/>
  </bookViews>
  <sheets>
    <sheet name="Sheet1" sheetId="1" r:id="rId1"/>
  </sheets>
  <definedNames>
    <definedName name="_xlnm.Print_Area" localSheetId="0">Sheet1!$B$2:$M$35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7" i="1" s="1"/>
  <c r="I28" i="1" s="1"/>
  <c r="F24" i="1"/>
  <c r="F27" i="1" s="1"/>
  <c r="F28" i="1" s="1"/>
  <c r="D24" i="1"/>
  <c r="D27" i="1" s="1"/>
  <c r="D28" i="1" s="1"/>
  <c r="C24" i="1"/>
  <c r="C27" i="1" s="1"/>
  <c r="C28" i="1" s="1"/>
  <c r="M24" i="1"/>
  <c r="M27" i="1" s="1"/>
  <c r="M28" i="1" s="1"/>
  <c r="K24" i="1"/>
  <c r="K27" i="1" s="1"/>
  <c r="K28" i="1" s="1"/>
  <c r="G22" i="1"/>
  <c r="G24" i="1" s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M7" i="1"/>
  <c r="K18" i="1" s="1"/>
  <c r="L18" i="1" s="1"/>
  <c r="H7" i="1"/>
  <c r="F18" i="1" s="1"/>
  <c r="G18" i="1" s="1"/>
  <c r="G21" i="1" l="1"/>
  <c r="G28" i="1" s="1"/>
  <c r="M18" i="1"/>
  <c r="H18" i="1"/>
  <c r="F9" i="1"/>
  <c r="G9" i="1" s="1"/>
  <c r="H9" i="1" s="1"/>
  <c r="K9" i="1"/>
  <c r="L9" i="1" s="1"/>
  <c r="M9" i="1" s="1"/>
  <c r="F10" i="1"/>
  <c r="G10" i="1" s="1"/>
  <c r="H10" i="1" s="1"/>
  <c r="K10" i="1"/>
  <c r="L10" i="1" s="1"/>
  <c r="M10" i="1" s="1"/>
  <c r="F11" i="1"/>
  <c r="G11" i="1" s="1"/>
  <c r="H11" i="1" s="1"/>
  <c r="K11" i="1"/>
  <c r="L11" i="1" s="1"/>
  <c r="M11" i="1" s="1"/>
  <c r="F12" i="1"/>
  <c r="G12" i="1" s="1"/>
  <c r="H12" i="1" s="1"/>
  <c r="K12" i="1"/>
  <c r="L12" i="1" s="1"/>
  <c r="M12" i="1" s="1"/>
  <c r="F13" i="1"/>
  <c r="G13" i="1" s="1"/>
  <c r="H13" i="1" s="1"/>
  <c r="K13" i="1"/>
  <c r="L13" i="1" s="1"/>
  <c r="M13" i="1" s="1"/>
  <c r="F14" i="1"/>
  <c r="G14" i="1" s="1"/>
  <c r="H14" i="1" s="1"/>
  <c r="K14" i="1"/>
  <c r="L14" i="1" s="1"/>
  <c r="M14" i="1" s="1"/>
  <c r="F15" i="1"/>
  <c r="G15" i="1" s="1"/>
  <c r="H15" i="1" s="1"/>
  <c r="K15" i="1"/>
  <c r="L15" i="1" s="1"/>
  <c r="M15" i="1" s="1"/>
  <c r="F16" i="1"/>
  <c r="G16" i="1" s="1"/>
  <c r="H16" i="1" s="1"/>
  <c r="K16" i="1"/>
  <c r="L16" i="1" s="1"/>
  <c r="M16" i="1" s="1"/>
  <c r="F17" i="1"/>
  <c r="G17" i="1" s="1"/>
  <c r="H17" i="1" s="1"/>
  <c r="K17" i="1"/>
  <c r="L17" i="1" s="1"/>
  <c r="M17" i="1" s="1"/>
</calcChain>
</file>

<file path=xl/sharedStrings.xml><?xml version="1.0" encoding="utf-8"?>
<sst xmlns="http://schemas.openxmlformats.org/spreadsheetml/2006/main" count="40" uniqueCount="35">
  <si>
    <t>SOCIAL SECURITY BENEFIT WHILE WORKING UNTIL FULL RETIREMENT AGE</t>
  </si>
  <si>
    <t>DOB</t>
  </si>
  <si>
    <t>AGE</t>
  </si>
  <si>
    <t xml:space="preserve"> SSA BIRTH YEARS/AGES</t>
  </si>
  <si>
    <t>YEARS UNTIL</t>
  </si>
  <si>
    <t>months til</t>
  </si>
  <si>
    <t>DATE</t>
  </si>
  <si>
    <t>Early</t>
  </si>
  <si>
    <t>Medicare</t>
  </si>
  <si>
    <t>FRA 1943-1954</t>
  </si>
  <si>
    <t>FRA 1955</t>
  </si>
  <si>
    <t>FRA 1956</t>
  </si>
  <si>
    <t>FRA 1957</t>
  </si>
  <si>
    <t>FRA 1958</t>
  </si>
  <si>
    <t>FRA 1959</t>
  </si>
  <si>
    <t>FRA 1960+</t>
  </si>
  <si>
    <t>MAX</t>
  </si>
  <si>
    <t>**Enter Names, Dates of Birth, "My Earnings", and "Yearly Benefit" amount</t>
  </si>
  <si>
    <t>My Earnings</t>
  </si>
  <si>
    <t>Maximum Earnings</t>
  </si>
  <si>
    <t>Difference</t>
  </si>
  <si>
    <t>My Yearly Benefit</t>
  </si>
  <si>
    <t>Benefit Reduced</t>
  </si>
  <si>
    <t>Net Benefit</t>
  </si>
  <si>
    <t>Earnings include Wages and Self Employment earnings</t>
  </si>
  <si>
    <t>Income from rental properties, lawsuit payments, inheritances, pensions, investment dividends, IRA distributions and interest — will not cause benefits to be reduced, but will determine how much SSA will be taxed</t>
  </si>
  <si>
    <t>Social Security does not count both spouses’ incomes against one spouse’s earnings limit. It’s only interested in how much you make from work while receiving benefits.</t>
  </si>
  <si>
    <t xml:space="preserve"> IF COLLECTING SSA Before Year of FRA</t>
  </si>
  <si>
    <t>IF COLLECTING SSA YEAR OF FRA</t>
  </si>
  <si>
    <t>FRA = FULL RETIREMENT AGE</t>
  </si>
  <si>
    <t>Spouse !</t>
  </si>
  <si>
    <t>Spouse 2</t>
  </si>
  <si>
    <t>HOW MUCH CAN I MAKE WHILE COLLECTING SOCIAL SECURITY BEFORE MY FULL RETIREMENT AGE?</t>
  </si>
  <si>
    <t>HOW LONG BEFORE MY FULL RETIREMENT AGE?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</si>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</sst>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0"/>
      <name val="Georgia"/>
      <family val="1"/>
    </font>
    <font>
      <sz val="11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rgb="FF454545"/>
      <name val="Calibri"/>
      <family val="2"/>
    </font>
    <font>
      <b/>
      <sz val="16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4" tint="0.79998168889431442"/>
      <name val="Calibri"/>
      <family val="2"/>
    </font>
    <font>
      <sz val="14"/>
      <color theme="0" tint="-0.1499984740745262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Georgia"/>
      <family val="1"/>
    </font>
    <font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-0.499984740745262"/>
        <bgColor rgb="FF000000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D7D31"/>
      </left>
      <right style="medium">
        <color theme="9"/>
      </right>
      <top/>
      <bottom/>
      <diagonal/>
    </border>
    <border>
      <left style="medium">
        <color rgb="FFED7D3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D7D31"/>
      </left>
      <right style="medium">
        <color theme="9"/>
      </right>
      <top/>
      <bottom style="medium">
        <color rgb="FFED7D31"/>
      </bottom>
      <diagonal/>
    </border>
    <border>
      <left style="medium">
        <color rgb="FFED7D3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ED7D31"/>
      </right>
      <top/>
      <bottom/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ED7D31"/>
      </top>
      <bottom style="medium">
        <color rgb="FF000000"/>
      </bottom>
      <diagonal/>
    </border>
    <border>
      <left/>
      <right style="medium">
        <color rgb="FFED7D31"/>
      </right>
      <top style="medium">
        <color rgb="FFED7D31"/>
      </top>
      <bottom style="medium">
        <color rgb="FF000000"/>
      </bottom>
      <diagonal/>
    </border>
    <border>
      <left/>
      <right style="medium">
        <color theme="9"/>
      </right>
      <top/>
      <bottom/>
      <diagonal/>
    </border>
    <border>
      <left/>
      <right/>
      <top style="medium">
        <color rgb="FFED7D31"/>
      </top>
      <bottom/>
      <diagonal/>
    </border>
    <border>
      <left style="medium">
        <color rgb="FFED7D31"/>
      </left>
      <right style="thin">
        <color rgb="FF000000"/>
      </right>
      <top style="medium">
        <color rgb="FFED7D3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ED7D31"/>
      </top>
      <bottom style="thin">
        <color rgb="FF000000"/>
      </bottom>
      <diagonal/>
    </border>
    <border>
      <left style="thin">
        <color rgb="FF000000"/>
      </left>
      <right style="medium">
        <color rgb="FFED7D31"/>
      </right>
      <top style="medium">
        <color rgb="FFED7D31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ED7D31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ED7D31"/>
      </right>
      <top/>
      <bottom style="thin">
        <color rgb="FF000000"/>
      </bottom>
      <diagonal/>
    </border>
    <border>
      <left style="medium">
        <color rgb="FFED7D3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ED7D3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theme="9"/>
      </bottom>
      <diagonal/>
    </border>
    <border>
      <left style="thin">
        <color rgb="FF000000"/>
      </left>
      <right style="medium">
        <color rgb="FFED7D31"/>
      </right>
      <top style="thin">
        <color rgb="FF000000"/>
      </top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/>
      <bottom style="medium">
        <color rgb="FFED7D31"/>
      </bottom>
      <diagonal/>
    </border>
    <border>
      <left style="medium">
        <color rgb="FFED7D31"/>
      </left>
      <right style="thin">
        <color rgb="FF000000"/>
      </right>
      <top style="thin">
        <color rgb="FF000000"/>
      </top>
      <bottom style="medium">
        <color rgb="FFED7D3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D7D31"/>
      </bottom>
      <diagonal/>
    </border>
    <border>
      <left style="thin">
        <color rgb="FF000000"/>
      </left>
      <right style="medium">
        <color rgb="FFED7D31"/>
      </right>
      <top style="thin">
        <color rgb="FF000000"/>
      </top>
      <bottom style="medium">
        <color rgb="FFED7D3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ED7D31"/>
      </bottom>
      <diagonal/>
    </border>
    <border>
      <left/>
      <right/>
      <top style="medium">
        <color rgb="FFED7D3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ED7D31"/>
      </bottom>
      <diagonal/>
    </border>
    <border>
      <left/>
      <right style="medium">
        <color indexed="64"/>
      </right>
      <top/>
      <bottom style="medium">
        <color rgb="FFED7D3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/>
      <right style="medium">
        <color rgb="FFED7D3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ED7D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4" fillId="0" borderId="8" xfId="0" applyFont="1" applyBorder="1"/>
    <xf numFmtId="0" fontId="4" fillId="0" borderId="12" xfId="0" applyFont="1" applyBorder="1"/>
    <xf numFmtId="43" fontId="6" fillId="3" borderId="15" xfId="0" quotePrefix="1" applyNumberFormat="1" applyFont="1" applyFill="1" applyBorder="1"/>
    <xf numFmtId="0" fontId="4" fillId="3" borderId="18" xfId="0" applyFont="1" applyFill="1" applyBorder="1"/>
    <xf numFmtId="0" fontId="4" fillId="6" borderId="21" xfId="0" applyFont="1" applyFill="1" applyBorder="1"/>
    <xf numFmtId="43" fontId="4" fillId="6" borderId="27" xfId="0" applyNumberFormat="1" applyFont="1" applyFill="1" applyBorder="1"/>
    <xf numFmtId="43" fontId="4" fillId="7" borderId="27" xfId="0" applyNumberFormat="1" applyFont="1" applyFill="1" applyBorder="1"/>
    <xf numFmtId="0" fontId="10" fillId="3" borderId="18" xfId="0" applyFont="1" applyFill="1" applyBorder="1"/>
    <xf numFmtId="43" fontId="9" fillId="7" borderId="27" xfId="0" applyNumberFormat="1" applyFont="1" applyFill="1" applyBorder="1"/>
    <xf numFmtId="0" fontId="11" fillId="3" borderId="18" xfId="0" applyFont="1" applyFill="1" applyBorder="1"/>
    <xf numFmtId="43" fontId="9" fillId="6" borderId="27" xfId="0" applyNumberFormat="1" applyFont="1" applyFill="1" applyBorder="1"/>
    <xf numFmtId="0" fontId="4" fillId="3" borderId="33" xfId="0" applyFont="1" applyFill="1" applyBorder="1"/>
    <xf numFmtId="43" fontId="4" fillId="7" borderId="36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2" borderId="5" xfId="0" applyFill="1" applyBorder="1"/>
    <xf numFmtId="164" fontId="12" fillId="8" borderId="39" xfId="0" applyNumberFormat="1" applyFont="1" applyFill="1" applyBorder="1"/>
    <xf numFmtId="0" fontId="12" fillId="2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/>
    <xf numFmtId="164" fontId="12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0" fontId="14" fillId="2" borderId="4" xfId="1" applyFont="1" applyFill="1" applyBorder="1" applyAlignment="1" applyProtection="1">
      <alignment horizontal="center" wrapText="1"/>
      <protection locked="0"/>
    </xf>
    <xf numFmtId="0" fontId="14" fillId="2" borderId="0" xfId="1" applyFont="1" applyFill="1" applyBorder="1" applyAlignment="1" applyProtection="1">
      <alignment horizontal="center" wrapText="1"/>
      <protection locked="0"/>
    </xf>
    <xf numFmtId="0" fontId="14" fillId="2" borderId="5" xfId="1" applyFont="1" applyFill="1" applyBorder="1" applyAlignment="1" applyProtection="1">
      <alignment horizontal="center" wrapText="1"/>
      <protection locked="0"/>
    </xf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9" fillId="6" borderId="19" xfId="0" applyFont="1" applyFill="1" applyBorder="1"/>
    <xf numFmtId="14" fontId="9" fillId="6" borderId="0" xfId="0" applyNumberFormat="1" applyFont="1" applyFill="1"/>
    <xf numFmtId="14" fontId="9" fillId="6" borderId="34" xfId="0" applyNumberFormat="1" applyFont="1" applyFill="1" applyBorder="1"/>
    <xf numFmtId="43" fontId="6" fillId="6" borderId="25" xfId="0" quotePrefix="1" applyNumberFormat="1" applyFont="1" applyFill="1" applyBorder="1" applyProtection="1"/>
    <xf numFmtId="43" fontId="6" fillId="7" borderId="28" xfId="0" quotePrefix="1" applyNumberFormat="1" applyFont="1" applyFill="1" applyBorder="1" applyProtection="1"/>
    <xf numFmtId="43" fontId="4" fillId="6" borderId="28" xfId="0" applyNumberFormat="1" applyFont="1" applyFill="1" applyBorder="1" applyProtection="1"/>
    <xf numFmtId="43" fontId="4" fillId="7" borderId="28" xfId="0" applyNumberFormat="1" applyFont="1" applyFill="1" applyBorder="1" applyProtection="1"/>
    <xf numFmtId="43" fontId="9" fillId="7" borderId="28" xfId="0" applyNumberFormat="1" applyFont="1" applyFill="1" applyBorder="1" applyProtection="1"/>
    <xf numFmtId="43" fontId="9" fillId="6" borderId="28" xfId="0" applyNumberFormat="1" applyFont="1" applyFill="1" applyBorder="1" applyProtection="1"/>
    <xf numFmtId="43" fontId="4" fillId="7" borderId="32" xfId="0" applyNumberFormat="1" applyFont="1" applyFill="1" applyBorder="1" applyProtection="1"/>
    <xf numFmtId="164" fontId="12" fillId="6" borderId="41" xfId="0" applyNumberFormat="1" applyFont="1" applyFill="1" applyBorder="1" applyAlignment="1" applyProtection="1">
      <alignment horizontal="center"/>
    </xf>
    <xf numFmtId="164" fontId="12" fillId="6" borderId="42" xfId="0" applyNumberFormat="1" applyFont="1" applyFill="1" applyBorder="1" applyAlignment="1" applyProtection="1">
      <alignment horizontal="center"/>
    </xf>
    <xf numFmtId="164" fontId="12" fillId="6" borderId="43" xfId="0" applyNumberFormat="1" applyFont="1" applyFill="1" applyBorder="1" applyAlignment="1" applyProtection="1">
      <alignment horizontal="center"/>
    </xf>
    <xf numFmtId="0" fontId="14" fillId="2" borderId="4" xfId="0" applyFont="1" applyFill="1" applyBorder="1" applyProtection="1"/>
    <xf numFmtId="0" fontId="4" fillId="6" borderId="30" xfId="0" applyFont="1" applyFill="1" applyBorder="1" applyAlignment="1" applyProtection="1">
      <alignment horizontal="center"/>
    </xf>
    <xf numFmtId="0" fontId="4" fillId="6" borderId="24" xfId="0" applyFont="1" applyFill="1" applyBorder="1" applyAlignment="1" applyProtection="1">
      <alignment horizontal="center"/>
    </xf>
    <xf numFmtId="0" fontId="4" fillId="7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/>
    </xf>
    <xf numFmtId="0" fontId="9" fillId="6" borderId="30" xfId="0" applyFont="1" applyFill="1" applyBorder="1" applyAlignment="1" applyProtection="1">
      <alignment horizontal="center"/>
    </xf>
    <xf numFmtId="0" fontId="4" fillId="7" borderId="31" xfId="0" applyFont="1" applyFill="1" applyBorder="1" applyAlignment="1" applyProtection="1">
      <alignment horizontal="center"/>
    </xf>
    <xf numFmtId="164" fontId="12" fillId="4" borderId="9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 wrapText="1"/>
    </xf>
    <xf numFmtId="0" fontId="14" fillId="0" borderId="0" xfId="0" applyFont="1" applyAlignment="1" applyProtection="1">
      <alignment horizontal="left" wrapText="1"/>
    </xf>
    <xf numFmtId="0" fontId="14" fillId="0" borderId="4" xfId="1" applyFont="1" applyBorder="1" applyAlignment="1" applyProtection="1">
      <alignment horizontal="left" wrapText="1"/>
    </xf>
    <xf numFmtId="0" fontId="14" fillId="0" borderId="0" xfId="1" applyFont="1" applyBorder="1" applyAlignment="1" applyProtection="1">
      <alignment horizontal="left" wrapText="1"/>
    </xf>
    <xf numFmtId="0" fontId="14" fillId="0" borderId="5" xfId="1" applyFont="1" applyBorder="1" applyAlignment="1" applyProtection="1">
      <alignment horizontal="left" wrapText="1"/>
    </xf>
    <xf numFmtId="0" fontId="14" fillId="0" borderId="49" xfId="1" applyFont="1" applyBorder="1" applyAlignment="1" applyProtection="1">
      <alignment horizontal="left" wrapText="1"/>
      <protection locked="0"/>
    </xf>
    <xf numFmtId="0" fontId="14" fillId="0" borderId="34" xfId="1" applyFont="1" applyBorder="1" applyAlignment="1" applyProtection="1">
      <alignment horizontal="left" wrapText="1"/>
      <protection locked="0"/>
    </xf>
    <xf numFmtId="0" fontId="14" fillId="0" borderId="50" xfId="1" applyFont="1" applyBorder="1" applyAlignment="1" applyProtection="1">
      <alignment horizontal="left" wrapText="1"/>
      <protection locked="0"/>
    </xf>
    <xf numFmtId="0" fontId="2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13" fillId="5" borderId="56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164" fontId="12" fillId="6" borderId="59" xfId="0" applyNumberFormat="1" applyFont="1" applyFill="1" applyBorder="1" applyAlignment="1" applyProtection="1">
      <alignment horizontal="center"/>
    </xf>
    <xf numFmtId="164" fontId="12" fillId="6" borderId="65" xfId="0" applyNumberFormat="1" applyFont="1" applyFill="1" applyBorder="1" applyAlignment="1" applyProtection="1">
      <alignment horizontal="center"/>
    </xf>
    <xf numFmtId="0" fontId="0" fillId="11" borderId="74" xfId="0" applyFill="1" applyBorder="1"/>
    <xf numFmtId="0" fontId="16" fillId="10" borderId="4" xfId="0" applyFont="1" applyFill="1" applyBorder="1" applyAlignment="1" applyProtection="1">
      <alignment horizontal="center" vertical="center"/>
      <protection locked="0"/>
    </xf>
    <xf numFmtId="0" fontId="16" fillId="10" borderId="0" xfId="0" applyFont="1" applyFill="1" applyBorder="1" applyAlignment="1" applyProtection="1">
      <alignment horizontal="center" vertical="center"/>
      <protection locked="0"/>
    </xf>
    <xf numFmtId="0" fontId="16" fillId="10" borderId="5" xfId="0" applyFont="1" applyFill="1" applyBorder="1" applyAlignment="1" applyProtection="1">
      <alignment horizontal="center" vertical="center"/>
      <protection locked="0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2" fillId="0" borderId="0" xfId="0" applyFont="1" applyBorder="1" applyProtection="1"/>
    <xf numFmtId="164" fontId="12" fillId="0" borderId="40" xfId="0" applyNumberFormat="1" applyFont="1" applyBorder="1" applyProtection="1"/>
    <xf numFmtId="0" fontId="0" fillId="11" borderId="75" xfId="0" applyFill="1" applyBorder="1" applyProtection="1"/>
    <xf numFmtId="0" fontId="12" fillId="6" borderId="0" xfId="0" applyFont="1" applyFill="1" applyBorder="1" applyProtection="1"/>
    <xf numFmtId="164" fontId="12" fillId="6" borderId="0" xfId="0" applyNumberFormat="1" applyFont="1" applyFill="1" applyBorder="1" applyAlignment="1" applyProtection="1">
      <alignment horizontal="center"/>
    </xf>
    <xf numFmtId="164" fontId="12" fillId="6" borderId="60" xfId="0" applyNumberFormat="1" applyFont="1" applyFill="1" applyBorder="1" applyAlignment="1" applyProtection="1">
      <alignment horizontal="center"/>
    </xf>
    <xf numFmtId="164" fontId="12" fillId="6" borderId="44" xfId="0" applyNumberFormat="1" applyFont="1" applyFill="1" applyBorder="1" applyAlignment="1" applyProtection="1">
      <alignment horizontal="center"/>
    </xf>
    <xf numFmtId="164" fontId="12" fillId="6" borderId="66" xfId="0" applyNumberFormat="1" applyFont="1" applyFill="1" applyBorder="1" applyAlignment="1" applyProtection="1">
      <alignment horizontal="center"/>
    </xf>
    <xf numFmtId="164" fontId="12" fillId="6" borderId="45" xfId="0" applyNumberFormat="1" applyFont="1" applyFill="1" applyBorder="1" applyAlignment="1" applyProtection="1">
      <alignment horizontal="center"/>
    </xf>
    <xf numFmtId="164" fontId="12" fillId="6" borderId="29" xfId="0" applyNumberFormat="1" applyFont="1" applyFill="1" applyBorder="1" applyAlignment="1" applyProtection="1">
      <alignment horizontal="center"/>
    </xf>
    <xf numFmtId="164" fontId="12" fillId="6" borderId="61" xfId="0" applyNumberFormat="1" applyFont="1" applyFill="1" applyBorder="1" applyAlignment="1" applyProtection="1">
      <alignment horizontal="center"/>
    </xf>
    <xf numFmtId="164" fontId="12" fillId="6" borderId="46" xfId="0" applyNumberFormat="1" applyFont="1" applyFill="1" applyBorder="1" applyAlignment="1" applyProtection="1">
      <alignment horizontal="center"/>
    </xf>
    <xf numFmtId="164" fontId="12" fillId="6" borderId="67" xfId="0" applyNumberFormat="1" applyFont="1" applyFill="1" applyBorder="1" applyAlignment="1" applyProtection="1">
      <alignment horizontal="center"/>
    </xf>
    <xf numFmtId="164" fontId="12" fillId="6" borderId="47" xfId="0" applyNumberFormat="1" applyFont="1" applyFill="1" applyBorder="1" applyAlignment="1" applyProtection="1">
      <alignment horizontal="center"/>
    </xf>
    <xf numFmtId="164" fontId="12" fillId="6" borderId="48" xfId="0" applyNumberFormat="1" applyFont="1" applyFill="1" applyBorder="1" applyAlignment="1" applyProtection="1">
      <alignment horizontal="center"/>
    </xf>
    <xf numFmtId="0" fontId="12" fillId="0" borderId="0" xfId="0" applyFont="1" applyBorder="1" applyProtection="1">
      <protection locked="0"/>
    </xf>
    <xf numFmtId="164" fontId="12" fillId="0" borderId="40" xfId="0" applyNumberFormat="1" applyFont="1" applyBorder="1" applyProtection="1">
      <protection locked="0"/>
    </xf>
    <xf numFmtId="0" fontId="0" fillId="11" borderId="75" xfId="0" applyFill="1" applyBorder="1" applyProtection="1">
      <protection locked="0"/>
    </xf>
    <xf numFmtId="0" fontId="12" fillId="9" borderId="0" xfId="0" applyFont="1" applyFill="1" applyBorder="1" applyProtection="1"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164" fontId="12" fillId="6" borderId="62" xfId="0" applyNumberFormat="1" applyFont="1" applyFill="1" applyBorder="1" applyAlignment="1" applyProtection="1">
      <alignment horizontal="center"/>
    </xf>
    <xf numFmtId="164" fontId="12" fillId="6" borderId="68" xfId="0" applyNumberFormat="1" applyFont="1" applyFill="1" applyBorder="1" applyAlignment="1" applyProtection="1">
      <alignment horizontal="center"/>
    </xf>
    <xf numFmtId="0" fontId="12" fillId="0" borderId="52" xfId="0" applyFont="1" applyBorder="1" applyProtection="1"/>
    <xf numFmtId="164" fontId="12" fillId="6" borderId="69" xfId="0" applyNumberFormat="1" applyFont="1" applyFill="1" applyBorder="1" applyAlignment="1" applyProtection="1">
      <alignment horizontal="center"/>
    </xf>
    <xf numFmtId="164" fontId="12" fillId="0" borderId="73" xfId="0" applyNumberFormat="1" applyFont="1" applyBorder="1" applyProtection="1"/>
    <xf numFmtId="0" fontId="0" fillId="11" borderId="76" xfId="0" applyFill="1" applyBorder="1" applyProtection="1"/>
    <xf numFmtId="0" fontId="12" fillId="6" borderId="52" xfId="0" applyFont="1" applyFill="1" applyBorder="1" applyProtection="1"/>
    <xf numFmtId="164" fontId="12" fillId="6" borderId="63" xfId="0" applyNumberFormat="1" applyFont="1" applyFill="1" applyBorder="1" applyAlignment="1" applyProtection="1">
      <alignment horizontal="center"/>
    </xf>
    <xf numFmtId="164" fontId="12" fillId="6" borderId="52" xfId="0" applyNumberFormat="1" applyFont="1" applyFill="1" applyBorder="1" applyAlignment="1" applyProtection="1">
      <alignment horizontal="center"/>
    </xf>
    <xf numFmtId="164" fontId="12" fillId="6" borderId="64" xfId="0" applyNumberFormat="1" applyFont="1" applyFill="1" applyBorder="1" applyAlignment="1" applyProtection="1">
      <alignment horizontal="center"/>
    </xf>
    <xf numFmtId="0" fontId="17" fillId="5" borderId="56" xfId="0" applyFont="1" applyFill="1" applyBorder="1" applyAlignment="1" applyProtection="1">
      <alignment horizontal="center"/>
    </xf>
    <xf numFmtId="0" fontId="12" fillId="6" borderId="70" xfId="0" applyFont="1" applyFill="1" applyBorder="1" applyProtection="1"/>
    <xf numFmtId="0" fontId="12" fillId="6" borderId="71" xfId="0" applyFont="1" applyFill="1" applyBorder="1" applyProtection="1"/>
    <xf numFmtId="0" fontId="12" fillId="6" borderId="72" xfId="0" applyFont="1" applyFill="1" applyBorder="1" applyProtection="1"/>
    <xf numFmtId="0" fontId="15" fillId="3" borderId="4" xfId="0" applyFont="1" applyFill="1" applyBorder="1" applyAlignment="1" applyProtection="1">
      <alignment horizontal="center" vertical="center"/>
    </xf>
    <xf numFmtId="0" fontId="15" fillId="3" borderId="55" xfId="0" applyFont="1" applyFill="1" applyBorder="1" applyAlignment="1" applyProtection="1">
      <alignment horizontal="center" vertical="center"/>
    </xf>
    <xf numFmtId="0" fontId="15" fillId="3" borderId="49" xfId="0" applyFont="1" applyFill="1" applyBorder="1" applyAlignment="1" applyProtection="1">
      <alignment horizontal="center" vertical="center"/>
    </xf>
    <xf numFmtId="0" fontId="15" fillId="3" borderId="54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/>
    </xf>
    <xf numFmtId="0" fontId="7" fillId="5" borderId="17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43" fontId="4" fillId="6" borderId="26" xfId="0" applyNumberFormat="1" applyFont="1" applyFill="1" applyBorder="1" applyAlignment="1" applyProtection="1">
      <alignment vertical="center"/>
    </xf>
    <xf numFmtId="43" fontId="4" fillId="7" borderId="26" xfId="0" applyNumberFormat="1" applyFont="1" applyFill="1" applyBorder="1" applyAlignment="1" applyProtection="1">
      <alignment vertical="center"/>
    </xf>
    <xf numFmtId="43" fontId="9" fillId="7" borderId="26" xfId="0" applyNumberFormat="1" applyFont="1" applyFill="1" applyBorder="1" applyAlignment="1" applyProtection="1">
      <alignment vertical="center"/>
    </xf>
    <xf numFmtId="43" fontId="9" fillId="6" borderId="26" xfId="0" applyNumberFormat="1" applyFont="1" applyFill="1" applyBorder="1" applyAlignment="1" applyProtection="1">
      <alignment vertical="center"/>
    </xf>
    <xf numFmtId="43" fontId="4" fillId="7" borderId="35" xfId="0" applyNumberFormat="1" applyFont="1" applyFill="1" applyBorder="1" applyAlignment="1" applyProtection="1">
      <alignment vertical="center"/>
    </xf>
    <xf numFmtId="43" fontId="6" fillId="3" borderId="13" xfId="0" quotePrefix="1" applyNumberFormat="1" applyFont="1" applyFill="1" applyBorder="1" applyProtection="1"/>
    <xf numFmtId="0" fontId="4" fillId="6" borderId="22" xfId="0" applyFont="1" applyFill="1" applyBorder="1" applyAlignment="1" applyProtection="1">
      <alignment horizontal="center"/>
    </xf>
    <xf numFmtId="14" fontId="8" fillId="6" borderId="28" xfId="0" quotePrefix="1" applyNumberFormat="1" applyFont="1" applyFill="1" applyBorder="1" applyProtection="1"/>
    <xf numFmtId="14" fontId="8" fillId="7" borderId="28" xfId="0" quotePrefix="1" applyNumberFormat="1" applyFont="1" applyFill="1" applyBorder="1" applyProtection="1"/>
    <xf numFmtId="14" fontId="9" fillId="7" borderId="28" xfId="0" quotePrefix="1" applyNumberFormat="1" applyFont="1" applyFill="1" applyBorder="1" applyProtection="1"/>
    <xf numFmtId="14" fontId="9" fillId="6" borderId="28" xfId="0" quotePrefix="1" applyNumberFormat="1" applyFont="1" applyFill="1" applyBorder="1" applyProtection="1"/>
    <xf numFmtId="14" fontId="8" fillId="7" borderId="37" xfId="0" quotePrefix="1" applyNumberFormat="1" applyFont="1" applyFill="1" applyBorder="1" applyProtection="1"/>
    <xf numFmtId="0" fontId="4" fillId="3" borderId="19" xfId="0" applyFont="1" applyFill="1" applyBorder="1" applyProtection="1"/>
    <xf numFmtId="0" fontId="9" fillId="6" borderId="19" xfId="0" applyFont="1" applyFill="1" applyBorder="1" applyProtection="1"/>
    <xf numFmtId="0" fontId="4" fillId="6" borderId="21" xfId="0" applyFont="1" applyFill="1" applyBorder="1" applyAlignment="1" applyProtection="1">
      <alignment horizontal="center"/>
    </xf>
    <xf numFmtId="0" fontId="4" fillId="6" borderId="23" xfId="0" applyFont="1" applyFill="1" applyBorder="1" applyAlignment="1" applyProtection="1">
      <alignment horizontal="center"/>
    </xf>
    <xf numFmtId="14" fontId="8" fillId="3" borderId="0" xfId="0" quotePrefix="1" applyNumberFormat="1" applyFont="1" applyFill="1" applyProtection="1"/>
    <xf numFmtId="14" fontId="9" fillId="6" borderId="0" xfId="0" applyNumberFormat="1" applyFont="1" applyFill="1" applyProtection="1"/>
    <xf numFmtId="43" fontId="4" fillId="6" borderId="26" xfId="0" applyNumberFormat="1" applyFont="1" applyFill="1" applyBorder="1" applyProtection="1"/>
    <xf numFmtId="43" fontId="4" fillId="6" borderId="27" xfId="0" applyNumberFormat="1" applyFont="1" applyFill="1" applyBorder="1" applyProtection="1"/>
    <xf numFmtId="14" fontId="8" fillId="6" borderId="29" xfId="0" quotePrefix="1" applyNumberFormat="1" applyFont="1" applyFill="1" applyBorder="1" applyProtection="1"/>
    <xf numFmtId="43" fontId="4" fillId="7" borderId="26" xfId="0" applyNumberFormat="1" applyFont="1" applyFill="1" applyBorder="1" applyProtection="1"/>
    <xf numFmtId="43" fontId="4" fillId="7" borderId="27" xfId="0" applyNumberFormat="1" applyFont="1" applyFill="1" applyBorder="1" applyProtection="1"/>
    <xf numFmtId="14" fontId="8" fillId="7" borderId="29" xfId="0" quotePrefix="1" applyNumberFormat="1" applyFont="1" applyFill="1" applyBorder="1" applyProtection="1"/>
    <xf numFmtId="14" fontId="10" fillId="3" borderId="0" xfId="0" quotePrefix="1" applyNumberFormat="1" applyFont="1" applyFill="1" applyProtection="1"/>
    <xf numFmtId="43" fontId="9" fillId="7" borderId="26" xfId="0" applyNumberFormat="1" applyFont="1" applyFill="1" applyBorder="1" applyProtection="1"/>
    <xf numFmtId="43" fontId="9" fillId="7" borderId="27" xfId="0" applyNumberFormat="1" applyFont="1" applyFill="1" applyBorder="1" applyProtection="1"/>
    <xf numFmtId="14" fontId="9" fillId="7" borderId="29" xfId="0" quotePrefix="1" applyNumberFormat="1" applyFont="1" applyFill="1" applyBorder="1" applyProtection="1"/>
    <xf numFmtId="14" fontId="11" fillId="3" borderId="0" xfId="0" quotePrefix="1" applyNumberFormat="1" applyFont="1" applyFill="1" applyProtection="1"/>
    <xf numFmtId="43" fontId="9" fillId="6" borderId="26" xfId="0" applyNumberFormat="1" applyFont="1" applyFill="1" applyBorder="1" applyProtection="1"/>
    <xf numFmtId="43" fontId="9" fillId="6" borderId="27" xfId="0" applyNumberFormat="1" applyFont="1" applyFill="1" applyBorder="1" applyProtection="1"/>
    <xf numFmtId="14" fontId="9" fillId="6" borderId="29" xfId="0" quotePrefix="1" applyNumberFormat="1" applyFont="1" applyFill="1" applyBorder="1" applyProtection="1"/>
    <xf numFmtId="14" fontId="8" fillId="3" borderId="34" xfId="0" quotePrefix="1" applyNumberFormat="1" applyFont="1" applyFill="1" applyBorder="1" applyProtection="1"/>
    <xf numFmtId="14" fontId="9" fillId="6" borderId="34" xfId="0" applyNumberFormat="1" applyFont="1" applyFill="1" applyBorder="1" applyProtection="1"/>
    <xf numFmtId="43" fontId="4" fillId="7" borderId="35" xfId="0" applyNumberFormat="1" applyFont="1" applyFill="1" applyBorder="1" applyProtection="1"/>
    <xf numFmtId="43" fontId="4" fillId="7" borderId="36" xfId="0" applyNumberFormat="1" applyFont="1" applyFill="1" applyBorder="1" applyProtection="1"/>
    <xf numFmtId="14" fontId="8" fillId="7" borderId="38" xfId="0" quotePrefix="1" applyNumberFormat="1" applyFont="1" applyFill="1" applyBorder="1" applyProtection="1"/>
    <xf numFmtId="14" fontId="4" fillId="4" borderId="76" xfId="0" applyNumberFormat="1" applyFont="1" applyFill="1" applyBorder="1" applyProtection="1">
      <protection locked="0"/>
    </xf>
    <xf numFmtId="0" fontId="18" fillId="12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12" borderId="3" xfId="0" applyFont="1" applyFill="1" applyBorder="1" applyAlignment="1">
      <alignment horizontal="center"/>
    </xf>
    <xf numFmtId="0" fontId="18" fillId="13" borderId="4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18" fillId="13" borderId="52" xfId="0" applyFont="1" applyFill="1" applyBorder="1" applyAlignment="1">
      <alignment horizontal="center"/>
    </xf>
    <xf numFmtId="0" fontId="18" fillId="13" borderId="5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arp.org/retirement/social-security/questions-answers/401k-ira-affect-social-security-earnings/" TargetMode="External"/><Relationship Id="rId1" Type="http://schemas.openxmlformats.org/officeDocument/2006/relationships/hyperlink" Target="https://www.aarp.org/retirement/social-security/questions-answers/working-while-collecting-social-secur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BCDB-246D-404E-93DC-2B530B2A2CA1}">
  <sheetPr>
    <pageSetUpPr fitToPage="1"/>
  </sheetPr>
  <dimension ref="B1:M35"/>
  <sheetViews>
    <sheetView tabSelected="1" topLeftCell="A5" workbookViewId="0">
      <selection activeCell="B2" sqref="B2:M35"/>
    </sheetView>
  </sheetViews>
  <sheetFormatPr baseColWidth="10" defaultRowHeight="16" x14ac:dyDescent="0.2"/>
  <cols>
    <col min="2" max="2" width="21.6640625" customWidth="1"/>
    <col min="3" max="4" width="12.83203125" customWidth="1"/>
    <col min="5" max="5" width="10.83203125" hidden="1" customWidth="1"/>
    <col min="6" max="6" width="13.6640625" customWidth="1"/>
    <col min="7" max="7" width="5" hidden="1" customWidth="1"/>
    <col min="8" max="9" width="12.83203125" customWidth="1"/>
    <col min="10" max="10" width="10.83203125" hidden="1" customWidth="1"/>
    <col min="11" max="11" width="14.6640625" customWidth="1"/>
    <col min="12" max="12" width="10.83203125" hidden="1" customWidth="1"/>
    <col min="13" max="13" width="12.83203125" customWidth="1"/>
  </cols>
  <sheetData>
    <row r="1" spans="2:13" ht="17" thickBot="1" x14ac:dyDescent="0.25"/>
    <row r="2" spans="2:13" ht="22" thickBot="1" x14ac:dyDescent="0.2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2:13" ht="29" customHeight="1" thickBot="1" x14ac:dyDescent="0.25">
      <c r="B3" s="77" t="s">
        <v>33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2:13" ht="29" customHeight="1" thickBot="1" x14ac:dyDescent="0.3">
      <c r="B4" s="165" t="s">
        <v>17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2:13" ht="10" customHeight="1" thickBot="1" x14ac:dyDescent="0.3">
      <c r="B5" s="168" t="s">
        <v>34</v>
      </c>
      <c r="C5" s="169"/>
      <c r="D5" s="169"/>
      <c r="E5" s="169"/>
      <c r="F5" s="169"/>
      <c r="G5" s="169"/>
      <c r="H5" s="170"/>
      <c r="I5" s="169"/>
      <c r="J5" s="169"/>
      <c r="K5" s="169"/>
      <c r="L5" s="169"/>
      <c r="M5" s="171"/>
    </row>
    <row r="6" spans="2:13" ht="20" thickBot="1" x14ac:dyDescent="0.3">
      <c r="B6" s="118" t="s">
        <v>29</v>
      </c>
      <c r="C6" s="119"/>
      <c r="D6" s="67" t="s">
        <v>30</v>
      </c>
      <c r="E6" s="1"/>
      <c r="F6" s="124" t="s">
        <v>1</v>
      </c>
      <c r="G6" s="2"/>
      <c r="H6" s="164">
        <v>22647</v>
      </c>
      <c r="I6" s="69" t="s">
        <v>31</v>
      </c>
      <c r="J6" s="1"/>
      <c r="K6" s="124" t="s">
        <v>1</v>
      </c>
      <c r="L6" s="2"/>
      <c r="M6" s="164">
        <v>21551</v>
      </c>
    </row>
    <row r="7" spans="2:13" ht="20" thickBot="1" x14ac:dyDescent="0.3">
      <c r="B7" s="120"/>
      <c r="C7" s="121"/>
      <c r="D7" s="68"/>
      <c r="E7" s="1"/>
      <c r="F7" s="125" t="s">
        <v>2</v>
      </c>
      <c r="G7" s="3"/>
      <c r="H7" s="132">
        <f ca="1">YEARFRAC(H6, TODAY(), 1)</f>
        <v>60.173159784560148</v>
      </c>
      <c r="I7" s="70"/>
      <c r="J7" s="1"/>
      <c r="K7" s="125" t="s">
        <v>2</v>
      </c>
      <c r="L7" s="3"/>
      <c r="M7" s="4">
        <f ca="1">YEARFRAC(M6, TODAY(), 1)</f>
        <v>63.173169062286107</v>
      </c>
    </row>
    <row r="8" spans="2:13" ht="22" thickBot="1" x14ac:dyDescent="0.3">
      <c r="B8" s="122" t="s">
        <v>3</v>
      </c>
      <c r="C8" s="123"/>
      <c r="D8" s="5"/>
      <c r="E8" s="35"/>
      <c r="F8" s="126" t="s">
        <v>4</v>
      </c>
      <c r="G8" s="6" t="s">
        <v>5</v>
      </c>
      <c r="H8" s="133" t="s">
        <v>6</v>
      </c>
      <c r="I8" s="139"/>
      <c r="J8" s="140"/>
      <c r="K8" s="126" t="s">
        <v>4</v>
      </c>
      <c r="L8" s="141" t="s">
        <v>5</v>
      </c>
      <c r="M8" s="142" t="s">
        <v>6</v>
      </c>
    </row>
    <row r="9" spans="2:13" ht="19" x14ac:dyDescent="0.25">
      <c r="B9" s="50" t="s">
        <v>7</v>
      </c>
      <c r="C9" s="38">
        <v>62</v>
      </c>
      <c r="D9" s="5"/>
      <c r="E9" s="36">
        <f ca="1">TODAY()</f>
        <v>44625</v>
      </c>
      <c r="F9" s="127">
        <f ca="1">+C9-H7</f>
        <v>1.8268402154398515</v>
      </c>
      <c r="G9" s="7">
        <f ca="1">+F9*12</f>
        <v>21.922082585278218</v>
      </c>
      <c r="H9" s="134">
        <f ca="1">EDATE(E9,G9)</f>
        <v>45265</v>
      </c>
      <c r="I9" s="143"/>
      <c r="J9" s="144">
        <f ca="1">TODAY()</f>
        <v>44625</v>
      </c>
      <c r="K9" s="145">
        <f ca="1">+C9-M7</f>
        <v>-1.1731690622861066</v>
      </c>
      <c r="L9" s="146">
        <f ca="1">+K9*12</f>
        <v>-14.078028747433279</v>
      </c>
      <c r="M9" s="147">
        <f ca="1">EDATE(J9,L9)</f>
        <v>44201</v>
      </c>
    </row>
    <row r="10" spans="2:13" ht="19" x14ac:dyDescent="0.25">
      <c r="B10" s="51" t="s">
        <v>8</v>
      </c>
      <c r="C10" s="39">
        <v>65</v>
      </c>
      <c r="D10" s="5"/>
      <c r="E10" s="36">
        <f ca="1">TODAY()</f>
        <v>44625</v>
      </c>
      <c r="F10" s="128">
        <f ca="1">+C10-H7</f>
        <v>4.8268402154398515</v>
      </c>
      <c r="G10" s="8">
        <f t="shared" ref="G10:G18" ca="1" si="0">+F10*12</f>
        <v>57.922082585278218</v>
      </c>
      <c r="H10" s="135">
        <f t="shared" ref="H10:H18" ca="1" si="1">EDATE(E10,G10)</f>
        <v>46361</v>
      </c>
      <c r="I10" s="143"/>
      <c r="J10" s="144">
        <f ca="1">TODAY()</f>
        <v>44625</v>
      </c>
      <c r="K10" s="148">
        <f ca="1">+C10-M7</f>
        <v>1.8268309377138934</v>
      </c>
      <c r="L10" s="149">
        <f t="shared" ref="L10:L18" ca="1" si="2">+K10*12</f>
        <v>21.921971252566721</v>
      </c>
      <c r="M10" s="150">
        <f t="shared" ref="M10:M18" ca="1" si="3">EDATE(J10,L10)</f>
        <v>45265</v>
      </c>
    </row>
    <row r="11" spans="2:13" ht="19" x14ac:dyDescent="0.25">
      <c r="B11" s="49" t="s">
        <v>9</v>
      </c>
      <c r="C11" s="40">
        <v>66</v>
      </c>
      <c r="D11" s="5"/>
      <c r="E11" s="36">
        <f ca="1">TODAY()</f>
        <v>44625</v>
      </c>
      <c r="F11" s="127">
        <f ca="1">+C11-H7</f>
        <v>5.8268402154398515</v>
      </c>
      <c r="G11" s="7">
        <f t="shared" ca="1" si="0"/>
        <v>69.922082585278218</v>
      </c>
      <c r="H11" s="134">
        <f t="shared" ca="1" si="1"/>
        <v>46726</v>
      </c>
      <c r="I11" s="143"/>
      <c r="J11" s="144">
        <f ca="1">TODAY()</f>
        <v>44625</v>
      </c>
      <c r="K11" s="145">
        <f ca="1">+C11-M7</f>
        <v>2.8268309377138934</v>
      </c>
      <c r="L11" s="146">
        <f t="shared" ca="1" si="2"/>
        <v>33.921971252566721</v>
      </c>
      <c r="M11" s="147">
        <f t="shared" ca="1" si="3"/>
        <v>45631</v>
      </c>
    </row>
    <row r="12" spans="2:13" ht="19" x14ac:dyDescent="0.25">
      <c r="B12" s="51" t="s">
        <v>10</v>
      </c>
      <c r="C12" s="41">
        <v>66.166700000000006</v>
      </c>
      <c r="D12" s="5"/>
      <c r="E12" s="36">
        <f t="shared" ref="E12:E18" ca="1" si="4">TODAY()</f>
        <v>44625</v>
      </c>
      <c r="F12" s="128">
        <f ca="1">+C12-H7</f>
        <v>5.9935402154398574</v>
      </c>
      <c r="G12" s="8">
        <f t="shared" ca="1" si="0"/>
        <v>71.922482585278289</v>
      </c>
      <c r="H12" s="135">
        <f t="shared" ca="1" si="1"/>
        <v>46788</v>
      </c>
      <c r="I12" s="143"/>
      <c r="J12" s="144">
        <f t="shared" ref="J12:J18" ca="1" si="5">TODAY()</f>
        <v>44625</v>
      </c>
      <c r="K12" s="148">
        <f ca="1">+C12-M7</f>
        <v>2.9935309377138992</v>
      </c>
      <c r="L12" s="149">
        <f t="shared" ca="1" si="2"/>
        <v>35.922371252566791</v>
      </c>
      <c r="M12" s="150">
        <f t="shared" ca="1" si="3"/>
        <v>45693</v>
      </c>
    </row>
    <row r="13" spans="2:13" ht="19" x14ac:dyDescent="0.25">
      <c r="B13" s="49" t="s">
        <v>11</v>
      </c>
      <c r="C13" s="40">
        <v>66.333299999999994</v>
      </c>
      <c r="D13" s="5"/>
      <c r="E13" s="36">
        <f t="shared" ca="1" si="4"/>
        <v>44625</v>
      </c>
      <c r="F13" s="127">
        <f ca="1">+C13-H7</f>
        <v>6.1601402154398457</v>
      </c>
      <c r="G13" s="7">
        <f t="shared" ca="1" si="0"/>
        <v>73.921682585278148</v>
      </c>
      <c r="H13" s="134">
        <f t="shared" ca="1" si="1"/>
        <v>46848</v>
      </c>
      <c r="I13" s="143"/>
      <c r="J13" s="144">
        <f t="shared" ca="1" si="5"/>
        <v>44625</v>
      </c>
      <c r="K13" s="145">
        <f ca="1">+C13-M7</f>
        <v>3.1601309377138875</v>
      </c>
      <c r="L13" s="146">
        <f t="shared" ca="1" si="2"/>
        <v>37.92157125256665</v>
      </c>
      <c r="M13" s="147">
        <f t="shared" ca="1" si="3"/>
        <v>45752</v>
      </c>
    </row>
    <row r="14" spans="2:13" ht="19" x14ac:dyDescent="0.25">
      <c r="B14" s="51" t="s">
        <v>12</v>
      </c>
      <c r="C14" s="41">
        <v>66.5</v>
      </c>
      <c r="D14" s="5"/>
      <c r="E14" s="36">
        <f t="shared" ca="1" si="4"/>
        <v>44625</v>
      </c>
      <c r="F14" s="128">
        <f ca="1">+C14-H7</f>
        <v>6.3268402154398515</v>
      </c>
      <c r="G14" s="8">
        <f t="shared" ca="1" si="0"/>
        <v>75.922082585278218</v>
      </c>
      <c r="H14" s="135">
        <f t="shared" ca="1" si="1"/>
        <v>46909</v>
      </c>
      <c r="I14" s="143"/>
      <c r="J14" s="144">
        <f t="shared" ca="1" si="5"/>
        <v>44625</v>
      </c>
      <c r="K14" s="148">
        <f ca="1">+C14-M7</f>
        <v>3.3268309377138934</v>
      </c>
      <c r="L14" s="149">
        <f t="shared" ca="1" si="2"/>
        <v>39.921971252566721</v>
      </c>
      <c r="M14" s="150">
        <f t="shared" ca="1" si="3"/>
        <v>45813</v>
      </c>
    </row>
    <row r="15" spans="2:13" ht="19" x14ac:dyDescent="0.25">
      <c r="B15" s="49" t="s">
        <v>13</v>
      </c>
      <c r="C15" s="40">
        <v>66.666700000000006</v>
      </c>
      <c r="D15" s="5"/>
      <c r="E15" s="36">
        <f t="shared" ca="1" si="4"/>
        <v>44625</v>
      </c>
      <c r="F15" s="127">
        <f ca="1">+C15-H7</f>
        <v>6.4935402154398574</v>
      </c>
      <c r="G15" s="7">
        <f t="shared" ca="1" si="0"/>
        <v>77.922482585278289</v>
      </c>
      <c r="H15" s="134">
        <f t="shared" ca="1" si="1"/>
        <v>46970</v>
      </c>
      <c r="I15" s="143"/>
      <c r="J15" s="144">
        <f t="shared" ca="1" si="5"/>
        <v>44625</v>
      </c>
      <c r="K15" s="145">
        <f ca="1">+C15-M7</f>
        <v>3.4935309377138992</v>
      </c>
      <c r="L15" s="146">
        <f t="shared" ca="1" si="2"/>
        <v>41.922371252566791</v>
      </c>
      <c r="M15" s="147">
        <f t="shared" ca="1" si="3"/>
        <v>45874</v>
      </c>
    </row>
    <row r="16" spans="2:13" ht="19" x14ac:dyDescent="0.25">
      <c r="B16" s="52" t="s">
        <v>14</v>
      </c>
      <c r="C16" s="42">
        <v>66.833299999999994</v>
      </c>
      <c r="D16" s="9"/>
      <c r="E16" s="36">
        <f t="shared" ca="1" si="4"/>
        <v>44625</v>
      </c>
      <c r="F16" s="129">
        <f ca="1">+C16-H7</f>
        <v>6.6601402154398457</v>
      </c>
      <c r="G16" s="10">
        <f t="shared" ca="1" si="0"/>
        <v>79.921682585278148</v>
      </c>
      <c r="H16" s="136">
        <f t="shared" ca="1" si="1"/>
        <v>47031</v>
      </c>
      <c r="I16" s="151"/>
      <c r="J16" s="144">
        <f t="shared" ca="1" si="5"/>
        <v>44625</v>
      </c>
      <c r="K16" s="152">
        <f ca="1">+C16-M7</f>
        <v>3.6601309377138875</v>
      </c>
      <c r="L16" s="153">
        <f t="shared" ca="1" si="2"/>
        <v>43.92157125256665</v>
      </c>
      <c r="M16" s="154">
        <f t="shared" ca="1" si="3"/>
        <v>45935</v>
      </c>
    </row>
    <row r="17" spans="2:13" ht="19" x14ac:dyDescent="0.25">
      <c r="B17" s="53" t="s">
        <v>15</v>
      </c>
      <c r="C17" s="43">
        <v>67</v>
      </c>
      <c r="D17" s="11"/>
      <c r="E17" s="36">
        <f t="shared" ca="1" si="4"/>
        <v>44625</v>
      </c>
      <c r="F17" s="130">
        <f ca="1">+C17-H7</f>
        <v>6.8268402154398515</v>
      </c>
      <c r="G17" s="12">
        <f t="shared" ca="1" si="0"/>
        <v>81.922082585278218</v>
      </c>
      <c r="H17" s="137">
        <f t="shared" ca="1" si="1"/>
        <v>47092</v>
      </c>
      <c r="I17" s="155"/>
      <c r="J17" s="144">
        <f t="shared" ca="1" si="5"/>
        <v>44625</v>
      </c>
      <c r="K17" s="156">
        <f ca="1">+C17-M7</f>
        <v>3.8268309377138934</v>
      </c>
      <c r="L17" s="157">
        <f t="shared" ca="1" si="2"/>
        <v>45.921971252566721</v>
      </c>
      <c r="M17" s="158">
        <f t="shared" ca="1" si="3"/>
        <v>45996</v>
      </c>
    </row>
    <row r="18" spans="2:13" ht="20" thickBot="1" x14ac:dyDescent="0.3">
      <c r="B18" s="54" t="s">
        <v>16</v>
      </c>
      <c r="C18" s="44">
        <v>70</v>
      </c>
      <c r="D18" s="13"/>
      <c r="E18" s="37">
        <f t="shared" ca="1" si="4"/>
        <v>44625</v>
      </c>
      <c r="F18" s="131">
        <f ca="1">+C18-H7</f>
        <v>9.8268402154398515</v>
      </c>
      <c r="G18" s="14">
        <f t="shared" ca="1" si="0"/>
        <v>117.92208258527822</v>
      </c>
      <c r="H18" s="138">
        <f t="shared" ca="1" si="1"/>
        <v>48187</v>
      </c>
      <c r="I18" s="159"/>
      <c r="J18" s="160">
        <f t="shared" ca="1" si="5"/>
        <v>44625</v>
      </c>
      <c r="K18" s="161">
        <f ca="1">+C18-M7</f>
        <v>6.8268309377138934</v>
      </c>
      <c r="L18" s="162">
        <f t="shared" ca="1" si="2"/>
        <v>81.921971252566721</v>
      </c>
      <c r="M18" s="163">
        <f t="shared" ca="1" si="3"/>
        <v>47092</v>
      </c>
    </row>
    <row r="19" spans="2:13" ht="7" customHeight="1" x14ac:dyDescent="0.2">
      <c r="B19" s="15"/>
      <c r="C19" s="16"/>
      <c r="D19" s="17"/>
      <c r="E19" s="17"/>
      <c r="F19" s="16"/>
      <c r="G19" s="17"/>
      <c r="H19" s="17"/>
      <c r="I19" s="17"/>
      <c r="J19" s="17"/>
      <c r="K19" s="17"/>
      <c r="L19" s="17"/>
      <c r="M19" s="18"/>
    </row>
    <row r="20" spans="2:13" ht="62" customHeight="1" thickBot="1" x14ac:dyDescent="0.25"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2:13" ht="39" customHeight="1" thickBot="1" x14ac:dyDescent="0.35">
      <c r="B21" s="114">
        <v>2022</v>
      </c>
      <c r="C21" s="80" t="s">
        <v>27</v>
      </c>
      <c r="D21" s="81"/>
      <c r="E21" s="81"/>
      <c r="F21" s="82"/>
      <c r="G21" s="19">
        <f>(G24/2)</f>
        <v>2256</v>
      </c>
      <c r="H21" s="76"/>
      <c r="I21" s="71" t="s">
        <v>28</v>
      </c>
      <c r="J21" s="72"/>
      <c r="K21" s="72"/>
      <c r="L21" s="72"/>
      <c r="M21" s="73"/>
    </row>
    <row r="22" spans="2:13" ht="20" thickBot="1" x14ac:dyDescent="0.3">
      <c r="B22" s="115" t="s">
        <v>18</v>
      </c>
      <c r="C22" s="55">
        <v>19560</v>
      </c>
      <c r="D22" s="55">
        <v>22000</v>
      </c>
      <c r="E22" s="98"/>
      <c r="F22" s="55">
        <v>24000</v>
      </c>
      <c r="G22" s="99">
        <f>2006*12</f>
        <v>24072</v>
      </c>
      <c r="H22" s="100"/>
      <c r="I22" s="55">
        <v>51960</v>
      </c>
      <c r="J22" s="101"/>
      <c r="K22" s="55">
        <v>60000</v>
      </c>
      <c r="L22" s="102"/>
      <c r="M22" s="55">
        <v>65000</v>
      </c>
    </row>
    <row r="23" spans="2:13" ht="19" x14ac:dyDescent="0.25">
      <c r="B23" s="116" t="s">
        <v>19</v>
      </c>
      <c r="C23" s="74">
        <v>-19560</v>
      </c>
      <c r="D23" s="45">
        <v>-19560</v>
      </c>
      <c r="E23" s="83"/>
      <c r="F23" s="75">
        <v>-19560</v>
      </c>
      <c r="G23" s="84">
        <v>19560</v>
      </c>
      <c r="H23" s="85"/>
      <c r="I23" s="74">
        <v>-51960</v>
      </c>
      <c r="J23" s="86"/>
      <c r="K23" s="46">
        <v>-51960</v>
      </c>
      <c r="L23" s="87"/>
      <c r="M23" s="47">
        <v>-51960</v>
      </c>
    </row>
    <row r="24" spans="2:13" ht="19" x14ac:dyDescent="0.25">
      <c r="B24" s="116" t="s">
        <v>20</v>
      </c>
      <c r="C24" s="88">
        <f>SUM(C22:C23)</f>
        <v>0</v>
      </c>
      <c r="D24" s="89">
        <f>SUM(D22:D23)</f>
        <v>2440</v>
      </c>
      <c r="E24" s="83"/>
      <c r="F24" s="90">
        <f>SUM(F22:F23)</f>
        <v>4440</v>
      </c>
      <c r="G24" s="84">
        <f>+G22-G23</f>
        <v>4512</v>
      </c>
      <c r="H24" s="85"/>
      <c r="I24" s="88">
        <f>SUM(I22:I23)</f>
        <v>0</v>
      </c>
      <c r="J24" s="86"/>
      <c r="K24" s="91">
        <f>SUM(K22:K23)</f>
        <v>8040</v>
      </c>
      <c r="L24" s="87"/>
      <c r="M24" s="92">
        <f>SUM(M22:M23)</f>
        <v>13040</v>
      </c>
    </row>
    <row r="25" spans="2:13" ht="12" customHeight="1" thickBot="1" x14ac:dyDescent="0.3">
      <c r="B25" s="116"/>
      <c r="C25" s="93"/>
      <c r="D25" s="94"/>
      <c r="E25" s="83"/>
      <c r="F25" s="95"/>
      <c r="G25" s="84"/>
      <c r="H25" s="85"/>
      <c r="I25" s="93"/>
      <c r="J25" s="86"/>
      <c r="K25" s="96"/>
      <c r="L25" s="87"/>
      <c r="M25" s="97"/>
    </row>
    <row r="26" spans="2:13" ht="20" thickBot="1" x14ac:dyDescent="0.3">
      <c r="B26" s="116" t="s">
        <v>21</v>
      </c>
      <c r="C26" s="55">
        <v>24000</v>
      </c>
      <c r="D26" s="55">
        <v>24000</v>
      </c>
      <c r="E26" s="98"/>
      <c r="F26" s="55">
        <v>24000</v>
      </c>
      <c r="G26" s="99">
        <v>24000</v>
      </c>
      <c r="H26" s="100"/>
      <c r="I26" s="55">
        <v>24000</v>
      </c>
      <c r="J26" s="101"/>
      <c r="K26" s="55">
        <v>24000</v>
      </c>
      <c r="L26" s="102"/>
      <c r="M26" s="55">
        <v>24000</v>
      </c>
    </row>
    <row r="27" spans="2:13" ht="19" x14ac:dyDescent="0.25">
      <c r="B27" s="116" t="s">
        <v>22</v>
      </c>
      <c r="C27" s="74">
        <f>-C24/2</f>
        <v>0</v>
      </c>
      <c r="D27" s="45">
        <f>-D24/2</f>
        <v>-1220</v>
      </c>
      <c r="E27" s="83"/>
      <c r="F27" s="75">
        <f>-F24/2</f>
        <v>-2220</v>
      </c>
      <c r="G27" s="103"/>
      <c r="H27" s="85"/>
      <c r="I27" s="74">
        <f>(-I24/3)</f>
        <v>0</v>
      </c>
      <c r="J27" s="86"/>
      <c r="K27" s="46">
        <f>(-K24/3)</f>
        <v>-2680</v>
      </c>
      <c r="L27" s="87"/>
      <c r="M27" s="47">
        <f>(-M24/3)</f>
        <v>-4346.666666666667</v>
      </c>
    </row>
    <row r="28" spans="2:13" ht="20" thickBot="1" x14ac:dyDescent="0.3">
      <c r="B28" s="117" t="s">
        <v>23</v>
      </c>
      <c r="C28" s="104">
        <f>SUM(C26:C27)</f>
        <v>24000</v>
      </c>
      <c r="D28" s="105">
        <f>SUM(D26:D27)</f>
        <v>22780</v>
      </c>
      <c r="E28" s="106"/>
      <c r="F28" s="107">
        <f>SUM(F26:F27)</f>
        <v>21780</v>
      </c>
      <c r="G28" s="108">
        <f>+G26-G21</f>
        <v>21744</v>
      </c>
      <c r="H28" s="109"/>
      <c r="I28" s="104">
        <f>SUM(I26:I27)</f>
        <v>24000</v>
      </c>
      <c r="J28" s="110"/>
      <c r="K28" s="111">
        <f>SUM(K26:K27)</f>
        <v>21320</v>
      </c>
      <c r="L28" s="112"/>
      <c r="M28" s="113">
        <f>SUM(M26:M27)</f>
        <v>19653.333333333332</v>
      </c>
    </row>
    <row r="29" spans="2:13" ht="7" customHeight="1" x14ac:dyDescent="0.25">
      <c r="B29" s="20"/>
      <c r="C29" s="21"/>
      <c r="D29" s="22"/>
      <c r="E29" s="22"/>
      <c r="F29" s="21"/>
      <c r="G29" s="23"/>
      <c r="H29" s="24"/>
      <c r="I29" s="24"/>
      <c r="J29" s="22"/>
      <c r="K29" s="24"/>
      <c r="L29" s="24"/>
      <c r="M29" s="25"/>
    </row>
    <row r="30" spans="2:13" x14ac:dyDescent="0.2">
      <c r="B30" s="56" t="s">
        <v>24</v>
      </c>
      <c r="C30" s="57"/>
      <c r="D30" s="57"/>
      <c r="E30" s="57"/>
      <c r="F30" s="57"/>
      <c r="G30" s="26"/>
      <c r="H30" s="26"/>
      <c r="I30" s="26"/>
      <c r="J30" s="26"/>
      <c r="K30" s="26"/>
      <c r="L30" s="26"/>
      <c r="M30" s="27"/>
    </row>
    <row r="31" spans="2:13" ht="10" customHeight="1" x14ac:dyDescent="0.2">
      <c r="B31" s="4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28"/>
    </row>
    <row r="32" spans="2:13" ht="29" customHeight="1" x14ac:dyDescent="0.2">
      <c r="B32" s="58" t="s">
        <v>25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2:13" ht="9" customHeight="1" x14ac:dyDescent="0.2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</row>
    <row r="34" spans="2:13" ht="33" customHeight="1" thickBot="1" x14ac:dyDescent="0.25">
      <c r="B34" s="61" t="s">
        <v>26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2:13" ht="12" customHeight="1" thickBot="1" x14ac:dyDescent="0.25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4"/>
    </row>
  </sheetData>
  <mergeCells count="13">
    <mergeCell ref="B4:M4"/>
    <mergeCell ref="B30:F30"/>
    <mergeCell ref="B32:M32"/>
    <mergeCell ref="B34:M34"/>
    <mergeCell ref="B6:C7"/>
    <mergeCell ref="B2:M2"/>
    <mergeCell ref="D6:D7"/>
    <mergeCell ref="I6:I7"/>
    <mergeCell ref="B8:C8"/>
    <mergeCell ref="C21:F21"/>
    <mergeCell ref="I21:M21"/>
    <mergeCell ref="B20:M20"/>
    <mergeCell ref="B3:M3"/>
  </mergeCells>
  <hyperlinks>
    <hyperlink ref="B34" r:id="rId1" xr:uid="{9232C1C5-7788-CD43-B3CA-CF4F550F216F}"/>
    <hyperlink ref="B32" r:id="rId2" display="income from rental properties, lawsuit payments, inheritances, pensions, investment dividends, IRA distributions and interest — will not cause benefits to be reduced." xr:uid="{65DA3A6E-D4F7-7349-A8CC-9AC3E550747A}"/>
  </hyperlinks>
  <pageMargins left="0.7" right="0.7" top="0.75" bottom="0.75" header="0.3" footer="0.3"/>
  <pageSetup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Barkley</dc:creator>
  <cp:lastModifiedBy>J Barkley</cp:lastModifiedBy>
  <dcterms:created xsi:type="dcterms:W3CDTF">2022-03-05T16:09:26Z</dcterms:created>
  <dcterms:modified xsi:type="dcterms:W3CDTF">2022-03-05T18:30:07Z</dcterms:modified>
</cp:coreProperties>
</file>